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1" i="1" l="1"/>
  <c r="O21" i="1"/>
  <c r="T15" i="1" l="1"/>
  <c r="T18" i="1" l="1"/>
  <c r="T20" i="1" l="1"/>
  <c r="T19" i="1"/>
  <c r="T17" i="1"/>
  <c r="T16" i="1"/>
  <c r="T14" i="1"/>
  <c r="T13" i="1"/>
  <c r="T12" i="1"/>
  <c r="T11" i="1"/>
  <c r="T10" i="1"/>
  <c r="M21" i="1" l="1"/>
  <c r="O25" i="1"/>
  <c r="O28" i="1" s="1"/>
  <c r="AJ21" i="1"/>
  <c r="AI21" i="1"/>
  <c r="AH21" i="1"/>
  <c r="AG21" i="1"/>
  <c r="AF21" i="1"/>
  <c r="AE21" i="1"/>
  <c r="AD21" i="1"/>
  <c r="AC21" i="1"/>
  <c r="H27" i="1" s="1"/>
  <c r="AB21" i="1"/>
  <c r="G27" i="1" s="1"/>
  <c r="AA21" i="1"/>
  <c r="F27" i="1" s="1"/>
  <c r="Z21" i="1"/>
  <c r="E27" i="1" s="1"/>
  <c r="Y21" i="1"/>
  <c r="X21" i="1"/>
  <c r="W21" i="1"/>
  <c r="V21" i="1"/>
  <c r="U21" i="1"/>
  <c r="L21" i="1"/>
  <c r="T21" i="1" s="1"/>
  <c r="K21" i="1"/>
  <c r="J21" i="1"/>
  <c r="I21" i="1"/>
  <c r="H21" i="1"/>
  <c r="H25" i="1" s="1"/>
  <c r="G21" i="1"/>
  <c r="G25" i="1" s="1"/>
  <c r="F21" i="1"/>
  <c r="F25" i="1" s="1"/>
  <c r="E21" i="1"/>
  <c r="E25" i="1" s="1"/>
  <c r="I25" i="1" l="1"/>
  <c r="F28" i="1"/>
  <c r="H28" i="1"/>
  <c r="N25" i="1"/>
  <c r="K27" i="1"/>
  <c r="G28" i="1"/>
  <c r="K25" i="1"/>
  <c r="L25" i="1"/>
  <c r="E28" i="1"/>
  <c r="L27" i="1"/>
  <c r="I28" i="1" l="1"/>
  <c r="M25" i="1"/>
  <c r="L28" i="1"/>
  <c r="K28" i="1"/>
</calcChain>
</file>

<file path=xl/sharedStrings.xml><?xml version="1.0" encoding="utf-8"?>
<sst xmlns="http://schemas.openxmlformats.org/spreadsheetml/2006/main" count="121" uniqueCount="74">
  <si>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</si>
  <si>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</si>
  <si>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</si>
  <si>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</si>
  <si>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</si>
  <si>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</si>
  <si>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</si>
  <si>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</si>
  <si>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</si>
  <si>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</si>
  <si>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</si>
  <si>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</si>
  <si>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</si>
  <si>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</si>
  <si>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</si>
  <si>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</si>
  <si>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</si>
  <si>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</si>
  <si>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</si>
  <si>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</si>
  <si>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</si>
  <si>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</si>
  <si>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</si>
  <si>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</si>
  <si>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</si>
  <si>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</si>
  <si>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</si>
  <si>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</si>
  <si>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</si>
  <si>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</si>
  <si>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</si>
  <si>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</si>
  <si>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</si>
  <si>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</si>
  <si>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</si>
  <si>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</si>
  <si>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</si>
  <si>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</si>
  <si>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Seija Uusitalo</t>
  </si>
  <si>
    <t>9.-10.</t>
  </si>
  <si>
    <t>LäPa</t>
  </si>
  <si>
    <t>7.-8.</t>
  </si>
  <si>
    <t>putoamissarja</t>
  </si>
  <si>
    <t>putoamissarja, uusinta</t>
  </si>
  <si>
    <t>5.-6.</t>
  </si>
  <si>
    <t>9.</t>
  </si>
  <si>
    <t>----</t>
  </si>
  <si>
    <t>ykköspesis</t>
  </si>
  <si>
    <t>superpesiskarsinta</t>
  </si>
  <si>
    <t>27.1.1959</t>
  </si>
  <si>
    <t>MESTARUUSSARJA</t>
  </si>
  <si>
    <t>L+T</t>
  </si>
  <si>
    <t>8.</t>
  </si>
  <si>
    <t>7.</t>
  </si>
  <si>
    <t>Turku-Pesis</t>
  </si>
  <si>
    <t>ykkössarja</t>
  </si>
  <si>
    <t>LäPa = Lännen Pallo, Turku  (1949)</t>
  </si>
  <si>
    <t>Turku-Pesis = Turku-Pesis (ent. Lännen Pallo)  (1949)</t>
  </si>
  <si>
    <t>2.  ottelu</t>
  </si>
  <si>
    <t>3.  ottelu</t>
  </si>
  <si>
    <t>29.  ottelu</t>
  </si>
  <si>
    <t>27.05. 1976  UPV - LäPa  16-5</t>
  </si>
  <si>
    <t>01.06. 1976  LäPa - PuMu  2-11</t>
  </si>
  <si>
    <t>06.06. 1976  Roihu - LäPa  9-9</t>
  </si>
  <si>
    <t>13.06. 1980  LäPa - Kiri  2-11</t>
  </si>
  <si>
    <t xml:space="preserve">  17 v   4 kk   0 pv</t>
  </si>
  <si>
    <t xml:space="preserve">  17 v   4 kk   5 pv</t>
  </si>
  <si>
    <t xml:space="preserve">  17 v   4 kk 10 pv</t>
  </si>
  <si>
    <t xml:space="preserve">  17 v   4 kk 17 pv</t>
  </si>
  <si>
    <t>Cup</t>
  </si>
  <si>
    <t>URA SM-SARJASSA</t>
  </si>
  <si>
    <t>3.</t>
  </si>
  <si>
    <t>1.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</si>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</sst>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3" xfId="0" quotePrefix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5" borderId="3" xfId="0" applyFont="1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3.42578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18" width="5.7109375" style="87" customWidth="1"/>
    <col min="19" max="19" width="5.7109375" style="86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1406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38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85"/>
      <c r="Q1" s="85"/>
      <c r="R1" s="8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50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51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69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27">
        <v>1976</v>
      </c>
      <c r="C4" s="27" t="s">
        <v>39</v>
      </c>
      <c r="D4" s="41" t="s">
        <v>40</v>
      </c>
      <c r="E4" s="27">
        <v>7</v>
      </c>
      <c r="F4" s="27">
        <v>0</v>
      </c>
      <c r="G4" s="27">
        <v>3</v>
      </c>
      <c r="H4" s="27">
        <v>3</v>
      </c>
      <c r="I4" s="78"/>
      <c r="J4" s="78"/>
      <c r="K4" s="78"/>
      <c r="L4" s="78"/>
      <c r="M4" s="78"/>
      <c r="N4" s="78"/>
      <c r="O4" s="25"/>
      <c r="P4" s="19"/>
      <c r="Q4" s="19"/>
      <c r="R4" s="19"/>
      <c r="S4" s="19"/>
      <c r="T4" s="25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1977</v>
      </c>
      <c r="C5" s="27" t="s">
        <v>39</v>
      </c>
      <c r="D5" s="29" t="s">
        <v>40</v>
      </c>
      <c r="E5" s="27">
        <v>10</v>
      </c>
      <c r="F5" s="27">
        <v>0</v>
      </c>
      <c r="G5" s="27">
        <v>6</v>
      </c>
      <c r="H5" s="27">
        <v>9</v>
      </c>
      <c r="I5" s="78"/>
      <c r="J5" s="78"/>
      <c r="K5" s="78"/>
      <c r="L5" s="78"/>
      <c r="M5" s="78"/>
      <c r="N5" s="78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1978</v>
      </c>
      <c r="C6" s="27" t="s">
        <v>41</v>
      </c>
      <c r="D6" s="41" t="s">
        <v>40</v>
      </c>
      <c r="E6" s="27">
        <v>10</v>
      </c>
      <c r="F6" s="27">
        <v>0</v>
      </c>
      <c r="G6" s="27">
        <v>3</v>
      </c>
      <c r="H6" s="27">
        <v>15</v>
      </c>
      <c r="I6" s="78"/>
      <c r="J6" s="78"/>
      <c r="K6" s="78"/>
      <c r="L6" s="78"/>
      <c r="M6" s="78"/>
      <c r="N6" s="78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>
        <v>2</v>
      </c>
      <c r="AA6" s="28">
        <v>0</v>
      </c>
      <c r="AB6" s="28">
        <v>0</v>
      </c>
      <c r="AC6" s="28">
        <v>2</v>
      </c>
      <c r="AD6" s="28"/>
      <c r="AE6" s="27"/>
      <c r="AF6" s="27"/>
      <c r="AG6" s="27"/>
      <c r="AH6" s="27"/>
      <c r="AI6" s="27"/>
      <c r="AJ6" s="27"/>
      <c r="AK6" s="89" t="s">
        <v>42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1979</v>
      </c>
      <c r="C7" s="27" t="s">
        <v>41</v>
      </c>
      <c r="D7" s="41" t="s">
        <v>40</v>
      </c>
      <c r="E7" s="27">
        <v>1</v>
      </c>
      <c r="F7" s="27">
        <v>0</v>
      </c>
      <c r="G7" s="27">
        <v>1</v>
      </c>
      <c r="H7" s="27">
        <v>2</v>
      </c>
      <c r="I7" s="78"/>
      <c r="J7" s="78"/>
      <c r="K7" s="78"/>
      <c r="L7" s="78"/>
      <c r="M7" s="78"/>
      <c r="N7" s="78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>
        <v>3</v>
      </c>
      <c r="AA7" s="28">
        <v>0</v>
      </c>
      <c r="AB7" s="28">
        <v>1</v>
      </c>
      <c r="AC7" s="28">
        <v>5</v>
      </c>
      <c r="AD7" s="28"/>
      <c r="AE7" s="27"/>
      <c r="AF7" s="27"/>
      <c r="AG7" s="27"/>
      <c r="AH7" s="27"/>
      <c r="AI7" s="27"/>
      <c r="AJ7" s="27"/>
      <c r="AK7" s="89" t="s">
        <v>43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1980</v>
      </c>
      <c r="C8" s="27" t="s">
        <v>44</v>
      </c>
      <c r="D8" s="41" t="s">
        <v>40</v>
      </c>
      <c r="E8" s="27">
        <v>10</v>
      </c>
      <c r="F8" s="27">
        <v>3</v>
      </c>
      <c r="G8" s="27">
        <v>18</v>
      </c>
      <c r="H8" s="27">
        <v>18</v>
      </c>
      <c r="I8" s="78"/>
      <c r="J8" s="78"/>
      <c r="K8" s="78"/>
      <c r="L8" s="78"/>
      <c r="M8" s="78"/>
      <c r="N8" s="78"/>
      <c r="O8" s="25"/>
      <c r="P8" s="19" t="s">
        <v>52</v>
      </c>
      <c r="Q8" s="19"/>
      <c r="R8" s="19" t="s">
        <v>53</v>
      </c>
      <c r="S8" s="19"/>
      <c r="T8" s="25"/>
      <c r="U8" s="27"/>
      <c r="V8" s="27"/>
      <c r="W8" s="27"/>
      <c r="X8" s="27"/>
      <c r="Y8" s="27"/>
      <c r="Z8" s="28">
        <v>3</v>
      </c>
      <c r="AA8" s="28">
        <v>0</v>
      </c>
      <c r="AB8" s="28">
        <v>6</v>
      </c>
      <c r="AC8" s="28">
        <v>4</v>
      </c>
      <c r="AD8" s="28"/>
      <c r="AE8" s="27"/>
      <c r="AF8" s="27"/>
      <c r="AG8" s="27"/>
      <c r="AH8" s="27"/>
      <c r="AI8" s="27"/>
      <c r="AJ8" s="27"/>
      <c r="AK8" s="89" t="s">
        <v>42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43">
        <v>1981</v>
      </c>
      <c r="C9" s="27" t="s">
        <v>71</v>
      </c>
      <c r="D9" s="41" t="s">
        <v>40</v>
      </c>
      <c r="E9" s="27">
        <v>18</v>
      </c>
      <c r="F9" s="27">
        <v>0</v>
      </c>
      <c r="G9" s="27">
        <v>8</v>
      </c>
      <c r="H9" s="27">
        <v>12</v>
      </c>
      <c r="I9" s="27">
        <v>48</v>
      </c>
      <c r="J9" s="27">
        <v>13</v>
      </c>
      <c r="K9" s="27">
        <v>12</v>
      </c>
      <c r="L9" s="27">
        <v>15</v>
      </c>
      <c r="M9" s="27">
        <v>8</v>
      </c>
      <c r="N9" s="90">
        <v>0.52747252747252749</v>
      </c>
      <c r="O9" s="25">
        <v>91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>
        <v>1</v>
      </c>
      <c r="AK9" s="17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43">
        <v>1982</v>
      </c>
      <c r="C10" s="27" t="s">
        <v>72</v>
      </c>
      <c r="D10" s="41" t="s">
        <v>40</v>
      </c>
      <c r="E10" s="27">
        <v>15</v>
      </c>
      <c r="F10" s="27">
        <v>0</v>
      </c>
      <c r="G10" s="27">
        <v>9</v>
      </c>
      <c r="H10" s="27">
        <v>11</v>
      </c>
      <c r="I10" s="27">
        <v>49</v>
      </c>
      <c r="J10" s="27">
        <v>13</v>
      </c>
      <c r="K10" s="27">
        <v>8</v>
      </c>
      <c r="L10" s="27">
        <v>19</v>
      </c>
      <c r="M10" s="27">
        <v>9</v>
      </c>
      <c r="N10" s="90">
        <v>0.56321839080459768</v>
      </c>
      <c r="O10" s="25">
        <v>87</v>
      </c>
      <c r="P10" s="19"/>
      <c r="Q10" s="19"/>
      <c r="R10" s="19"/>
      <c r="S10" s="19"/>
      <c r="T10" s="25" t="e">
        <f t="shared" ref="T10:T21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>
        <v>1</v>
      </c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43">
        <v>1983</v>
      </c>
      <c r="C11" s="27" t="s">
        <v>73</v>
      </c>
      <c r="D11" s="41" t="s">
        <v>40</v>
      </c>
      <c r="E11" s="27">
        <v>18</v>
      </c>
      <c r="F11" s="27">
        <v>0</v>
      </c>
      <c r="G11" s="27">
        <v>19</v>
      </c>
      <c r="H11" s="27">
        <v>7</v>
      </c>
      <c r="I11" s="27">
        <v>77</v>
      </c>
      <c r="J11" s="27">
        <v>11</v>
      </c>
      <c r="K11" s="27">
        <v>14</v>
      </c>
      <c r="L11" s="27">
        <v>33</v>
      </c>
      <c r="M11" s="27">
        <v>19</v>
      </c>
      <c r="N11" s="90">
        <v>0.58778625954198471</v>
      </c>
      <c r="O11" s="25">
        <v>131</v>
      </c>
      <c r="P11" s="19"/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43">
        <v>1984</v>
      </c>
      <c r="C12" s="27" t="s">
        <v>52</v>
      </c>
      <c r="D12" s="41" t="s">
        <v>40</v>
      </c>
      <c r="E12" s="27">
        <v>5</v>
      </c>
      <c r="F12" s="27">
        <v>0</v>
      </c>
      <c r="G12" s="27">
        <v>1</v>
      </c>
      <c r="H12" s="27">
        <v>2</v>
      </c>
      <c r="I12" s="27">
        <v>13</v>
      </c>
      <c r="J12" s="27">
        <v>3</v>
      </c>
      <c r="K12" s="27">
        <v>6</v>
      </c>
      <c r="L12" s="27">
        <v>3</v>
      </c>
      <c r="M12" s="27">
        <v>1</v>
      </c>
      <c r="N12" s="90">
        <v>0.68421052631578949</v>
      </c>
      <c r="O12" s="25">
        <v>19</v>
      </c>
      <c r="P12" s="19"/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3">
        <v>1985</v>
      </c>
      <c r="C13" s="27" t="s">
        <v>73</v>
      </c>
      <c r="D13" s="41" t="s">
        <v>40</v>
      </c>
      <c r="E13" s="27">
        <v>16</v>
      </c>
      <c r="F13" s="27">
        <v>0</v>
      </c>
      <c r="G13" s="27">
        <v>15</v>
      </c>
      <c r="H13" s="27">
        <v>11</v>
      </c>
      <c r="I13" s="27">
        <v>52</v>
      </c>
      <c r="J13" s="27">
        <v>11</v>
      </c>
      <c r="K13" s="27">
        <v>15</v>
      </c>
      <c r="L13" s="27">
        <v>11</v>
      </c>
      <c r="M13" s="27">
        <v>15</v>
      </c>
      <c r="N13" s="90">
        <v>0.5842696629213483</v>
      </c>
      <c r="O13" s="25">
        <v>89</v>
      </c>
      <c r="P13" s="19"/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7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1986</v>
      </c>
      <c r="C14" s="27" t="s">
        <v>45</v>
      </c>
      <c r="D14" s="41" t="s">
        <v>40</v>
      </c>
      <c r="E14" s="27">
        <v>16</v>
      </c>
      <c r="F14" s="27">
        <v>1</v>
      </c>
      <c r="G14" s="27">
        <v>10</v>
      </c>
      <c r="H14" s="27">
        <v>4</v>
      </c>
      <c r="I14" s="27">
        <v>39</v>
      </c>
      <c r="J14" s="27">
        <v>11</v>
      </c>
      <c r="K14" s="27">
        <v>9</v>
      </c>
      <c r="L14" s="27">
        <v>8</v>
      </c>
      <c r="M14" s="27">
        <v>11</v>
      </c>
      <c r="N14" s="79" t="s">
        <v>46</v>
      </c>
      <c r="O14" s="25">
        <v>0</v>
      </c>
      <c r="P14" s="19"/>
      <c r="Q14" s="19"/>
      <c r="R14" s="19"/>
      <c r="S14" s="19"/>
      <c r="T14" s="25" t="e">
        <f t="shared" si="0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80">
        <v>1987</v>
      </c>
      <c r="C15" s="80"/>
      <c r="D15" s="81" t="s">
        <v>40</v>
      </c>
      <c r="E15" s="80"/>
      <c r="F15" s="82" t="s">
        <v>55</v>
      </c>
      <c r="G15" s="88"/>
      <c r="H15" s="83"/>
      <c r="I15" s="80"/>
      <c r="J15" s="80"/>
      <c r="K15" s="80"/>
      <c r="L15" s="80"/>
      <c r="M15" s="80"/>
      <c r="N15" s="80"/>
      <c r="O15" s="25">
        <v>0</v>
      </c>
      <c r="P15" s="19"/>
      <c r="Q15" s="19"/>
      <c r="R15" s="19"/>
      <c r="S15" s="19"/>
      <c r="T15" s="25" t="e">
        <f t="shared" ref="T15" si="1">PRODUCT(L15/S15)</f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80">
        <v>1988</v>
      </c>
      <c r="C16" s="80"/>
      <c r="D16" s="81" t="s">
        <v>40</v>
      </c>
      <c r="E16" s="80"/>
      <c r="F16" s="82" t="s">
        <v>55</v>
      </c>
      <c r="G16" s="88"/>
      <c r="H16" s="83"/>
      <c r="I16" s="80"/>
      <c r="J16" s="80"/>
      <c r="K16" s="80"/>
      <c r="L16" s="80"/>
      <c r="M16" s="80"/>
      <c r="N16" s="80"/>
      <c r="O16" s="25">
        <v>0</v>
      </c>
      <c r="P16" s="19"/>
      <c r="Q16" s="19"/>
      <c r="R16" s="19"/>
      <c r="S16" s="19"/>
      <c r="T16" s="25" t="e">
        <f t="shared" si="0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80">
        <v>1989</v>
      </c>
      <c r="C17" s="80"/>
      <c r="D17" s="81" t="s">
        <v>40</v>
      </c>
      <c r="E17" s="80"/>
      <c r="F17" s="82" t="s">
        <v>55</v>
      </c>
      <c r="G17" s="88"/>
      <c r="H17" s="83"/>
      <c r="I17" s="80"/>
      <c r="J17" s="80"/>
      <c r="K17" s="80"/>
      <c r="L17" s="80"/>
      <c r="M17" s="80"/>
      <c r="N17" s="80"/>
      <c r="O17" s="25">
        <v>0</v>
      </c>
      <c r="P17" s="19"/>
      <c r="Q17" s="19"/>
      <c r="R17" s="19"/>
      <c r="S17" s="19"/>
      <c r="T17" s="25" t="e">
        <f t="shared" si="0"/>
        <v>#DIV/0!</v>
      </c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80">
        <v>1990</v>
      </c>
      <c r="C18" s="80"/>
      <c r="D18" s="81" t="s">
        <v>40</v>
      </c>
      <c r="E18" s="80"/>
      <c r="F18" s="82" t="s">
        <v>55</v>
      </c>
      <c r="G18" s="88"/>
      <c r="H18" s="83"/>
      <c r="I18" s="80"/>
      <c r="J18" s="80"/>
      <c r="K18" s="80"/>
      <c r="L18" s="80"/>
      <c r="M18" s="80"/>
      <c r="N18" s="80"/>
      <c r="O18" s="25">
        <v>0</v>
      </c>
      <c r="P18" s="19"/>
      <c r="Q18" s="19"/>
      <c r="R18" s="19"/>
      <c r="S18" s="19"/>
      <c r="T18" s="25" t="e">
        <f t="shared" ref="T18" si="2">PRODUCT(L18/S18)</f>
        <v>#DIV/0!</v>
      </c>
      <c r="U18" s="27"/>
      <c r="V18" s="27"/>
      <c r="W18" s="27"/>
      <c r="X18" s="27"/>
      <c r="Y18" s="27"/>
      <c r="Z18" s="28"/>
      <c r="AA18" s="28"/>
      <c r="AB18" s="28"/>
      <c r="AC18" s="28"/>
      <c r="AD18" s="28"/>
      <c r="AE18" s="27"/>
      <c r="AF18" s="27"/>
      <c r="AG18" s="27"/>
      <c r="AH18" s="27"/>
      <c r="AI18" s="27"/>
      <c r="AJ18" s="27"/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80">
        <v>1991</v>
      </c>
      <c r="C19" s="80"/>
      <c r="D19" s="81" t="s">
        <v>54</v>
      </c>
      <c r="E19" s="80"/>
      <c r="F19" s="82" t="s">
        <v>55</v>
      </c>
      <c r="G19" s="88"/>
      <c r="H19" s="83"/>
      <c r="I19" s="80"/>
      <c r="J19" s="80"/>
      <c r="K19" s="80"/>
      <c r="L19" s="80"/>
      <c r="M19" s="80"/>
      <c r="N19" s="80"/>
      <c r="O19" s="25">
        <v>0</v>
      </c>
      <c r="P19" s="19"/>
      <c r="Q19" s="19"/>
      <c r="R19" s="19"/>
      <c r="S19" s="19"/>
      <c r="T19" s="25" t="e">
        <f t="shared" si="0"/>
        <v>#DIV/0!</v>
      </c>
      <c r="U19" s="27"/>
      <c r="V19" s="27"/>
      <c r="W19" s="27"/>
      <c r="X19" s="27"/>
      <c r="Y19" s="27"/>
      <c r="Z19" s="28"/>
      <c r="AA19" s="28"/>
      <c r="AB19" s="28"/>
      <c r="AC19" s="28"/>
      <c r="AD19" s="28"/>
      <c r="AE19" s="27"/>
      <c r="AF19" s="27"/>
      <c r="AG19" s="27"/>
      <c r="AH19" s="27"/>
      <c r="AI19" s="27"/>
      <c r="AJ19" s="27"/>
      <c r="AK19" s="84" t="s">
        <v>48</v>
      </c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83">
        <v>1992</v>
      </c>
      <c r="C20" s="80"/>
      <c r="D20" s="81" t="s">
        <v>54</v>
      </c>
      <c r="E20" s="80"/>
      <c r="F20" s="82" t="s">
        <v>47</v>
      </c>
      <c r="G20" s="88"/>
      <c r="H20" s="83"/>
      <c r="I20" s="80"/>
      <c r="J20" s="80"/>
      <c r="K20" s="80"/>
      <c r="L20" s="80"/>
      <c r="M20" s="80"/>
      <c r="N20" s="80"/>
      <c r="O20" s="25">
        <v>0</v>
      </c>
      <c r="P20" s="19"/>
      <c r="Q20" s="19"/>
      <c r="R20" s="19"/>
      <c r="S20" s="19"/>
      <c r="T20" s="25" t="e">
        <f t="shared" si="0"/>
        <v>#DIV/0!</v>
      </c>
      <c r="U20" s="27"/>
      <c r="V20" s="43"/>
      <c r="W20" s="43"/>
      <c r="X20" s="33"/>
      <c r="Y20" s="27"/>
      <c r="Z20" s="28"/>
      <c r="AA20" s="28"/>
      <c r="AB20" s="28"/>
      <c r="AC20" s="28"/>
      <c r="AD20" s="28"/>
      <c r="AE20" s="43"/>
      <c r="AF20" s="27"/>
      <c r="AG20" s="27"/>
      <c r="AH20" s="27"/>
      <c r="AI20" s="27"/>
      <c r="AJ20" s="27"/>
      <c r="AK20" s="84" t="s">
        <v>48</v>
      </c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17" t="s">
        <v>9</v>
      </c>
      <c r="C21" s="18"/>
      <c r="D21" s="16"/>
      <c r="E21" s="19">
        <f t="shared" ref="E21:M21" si="3">SUM(E4:E20)</f>
        <v>126</v>
      </c>
      <c r="F21" s="19">
        <f t="shared" si="3"/>
        <v>4</v>
      </c>
      <c r="G21" s="19">
        <f t="shared" si="3"/>
        <v>93</v>
      </c>
      <c r="H21" s="19">
        <f t="shared" si="3"/>
        <v>94</v>
      </c>
      <c r="I21" s="19">
        <f t="shared" si="3"/>
        <v>278</v>
      </c>
      <c r="J21" s="19">
        <f t="shared" si="3"/>
        <v>62</v>
      </c>
      <c r="K21" s="19">
        <f t="shared" si="3"/>
        <v>64</v>
      </c>
      <c r="L21" s="19">
        <f t="shared" si="3"/>
        <v>89</v>
      </c>
      <c r="M21" s="19">
        <f t="shared" si="3"/>
        <v>63</v>
      </c>
      <c r="N21" s="31">
        <f>PRODUCT(239/O21)</f>
        <v>0.57314148681055155</v>
      </c>
      <c r="O21" s="32">
        <f>SUM(O9:O20)</f>
        <v>417</v>
      </c>
      <c r="P21" s="19"/>
      <c r="Q21" s="19"/>
      <c r="R21" s="19"/>
      <c r="S21" s="19"/>
      <c r="T21" s="25" t="e">
        <f t="shared" si="0"/>
        <v>#DIV/0!</v>
      </c>
      <c r="U21" s="19">
        <f t="shared" ref="U21:AJ21" si="4">SUM(U4:U20)</f>
        <v>0</v>
      </c>
      <c r="V21" s="19">
        <f t="shared" si="4"/>
        <v>0</v>
      </c>
      <c r="W21" s="19">
        <f t="shared" si="4"/>
        <v>0</v>
      </c>
      <c r="X21" s="19">
        <f t="shared" si="4"/>
        <v>0</v>
      </c>
      <c r="Y21" s="19">
        <f t="shared" si="4"/>
        <v>0</v>
      </c>
      <c r="Z21" s="19">
        <f t="shared" si="4"/>
        <v>8</v>
      </c>
      <c r="AA21" s="19">
        <f t="shared" si="4"/>
        <v>0</v>
      </c>
      <c r="AB21" s="19">
        <f t="shared" si="4"/>
        <v>7</v>
      </c>
      <c r="AC21" s="19">
        <f t="shared" si="4"/>
        <v>11</v>
      </c>
      <c r="AD21" s="19">
        <f t="shared" si="4"/>
        <v>0</v>
      </c>
      <c r="AE21" s="19">
        <f t="shared" si="4"/>
        <v>0</v>
      </c>
      <c r="AF21" s="19">
        <f t="shared" si="4"/>
        <v>0</v>
      </c>
      <c r="AG21" s="19">
        <f t="shared" si="4"/>
        <v>0</v>
      </c>
      <c r="AH21" s="19">
        <f t="shared" si="4"/>
        <v>1</v>
      </c>
      <c r="AI21" s="19">
        <f t="shared" si="4"/>
        <v>0</v>
      </c>
      <c r="AJ21" s="19">
        <f t="shared" si="4"/>
        <v>1</v>
      </c>
      <c r="AK21" s="14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29" t="s">
        <v>2</v>
      </c>
      <c r="C22" s="33"/>
      <c r="D22" s="34">
        <v>398.7</v>
      </c>
      <c r="E22" s="1"/>
      <c r="F22" s="1"/>
      <c r="G22" s="1"/>
      <c r="H22" s="1"/>
      <c r="I22" s="1"/>
      <c r="J22" s="1"/>
      <c r="K22" s="1"/>
      <c r="L22" s="1"/>
      <c r="M22" s="1"/>
      <c r="N22" s="3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36"/>
      <c r="AJ22" s="1"/>
      <c r="AK22" s="1"/>
      <c r="AL22" s="24"/>
      <c r="AM22" s="9"/>
      <c r="AN22" s="9"/>
      <c r="AO22" s="9"/>
      <c r="AP22" s="9"/>
      <c r="AQ22" s="9"/>
    </row>
    <row r="23" spans="1:43" s="10" customFormat="1" ht="15" customHeight="1" x14ac:dyDescent="0.25">
      <c r="A23" s="1"/>
      <c r="B23" s="1"/>
      <c r="C23" s="1"/>
      <c r="D23" s="25"/>
      <c r="E23" s="1"/>
      <c r="F23" s="1"/>
      <c r="G23" s="1"/>
      <c r="H23" s="1"/>
      <c r="I23" s="1"/>
      <c r="J23" s="1"/>
      <c r="K23" s="1"/>
      <c r="L23" s="1"/>
      <c r="M23" s="1"/>
      <c r="N23" s="35"/>
      <c r="O23" s="37"/>
      <c r="P23" s="1"/>
      <c r="Q23" s="38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23" t="s">
        <v>70</v>
      </c>
      <c r="C24" s="40"/>
      <c r="D24" s="40"/>
      <c r="E24" s="19" t="s">
        <v>4</v>
      </c>
      <c r="F24" s="19" t="s">
        <v>12</v>
      </c>
      <c r="G24" s="16" t="s">
        <v>13</v>
      </c>
      <c r="H24" s="19" t="s">
        <v>14</v>
      </c>
      <c r="I24" s="19" t="s">
        <v>3</v>
      </c>
      <c r="J24" s="1"/>
      <c r="K24" s="19" t="s">
        <v>22</v>
      </c>
      <c r="L24" s="19" t="s">
        <v>23</v>
      </c>
      <c r="M24" s="19" t="s">
        <v>24</v>
      </c>
      <c r="N24" s="31" t="s">
        <v>35</v>
      </c>
      <c r="O24" s="25"/>
      <c r="P24" s="41" t="s">
        <v>30</v>
      </c>
      <c r="Q24" s="13"/>
      <c r="R24" s="13"/>
      <c r="S24" s="13"/>
      <c r="T24" s="42"/>
      <c r="U24" s="42"/>
      <c r="V24" s="42"/>
      <c r="W24" s="42"/>
      <c r="X24" s="42"/>
      <c r="Y24" s="13"/>
      <c r="Z24" s="13"/>
      <c r="AA24" s="13"/>
      <c r="AB24" s="13"/>
      <c r="AC24" s="42"/>
      <c r="AD24" s="13"/>
      <c r="AE24" s="13"/>
      <c r="AF24" s="13"/>
      <c r="AG24" s="13"/>
      <c r="AH24" s="13"/>
      <c r="AI24" s="13"/>
      <c r="AJ24" s="13"/>
      <c r="AK24" s="43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41" t="s">
        <v>15</v>
      </c>
      <c r="C25" s="13"/>
      <c r="D25" s="44"/>
      <c r="E25" s="27">
        <f>PRODUCT(E21)</f>
        <v>126</v>
      </c>
      <c r="F25" s="27">
        <f>PRODUCT(F21)</f>
        <v>4</v>
      </c>
      <c r="G25" s="27">
        <f>PRODUCT(G21)</f>
        <v>93</v>
      </c>
      <c r="H25" s="27">
        <f>PRODUCT(H21)</f>
        <v>94</v>
      </c>
      <c r="I25" s="27">
        <f>PRODUCT(I21)</f>
        <v>278</v>
      </c>
      <c r="J25" s="1"/>
      <c r="K25" s="45">
        <f>PRODUCT((F25+G25)/E25)</f>
        <v>0.76984126984126988</v>
      </c>
      <c r="L25" s="45">
        <f>PRODUCT(H25/E25)</f>
        <v>0.74603174603174605</v>
      </c>
      <c r="M25" s="45">
        <f>PRODUCT(I25/88)</f>
        <v>3.1590909090909092</v>
      </c>
      <c r="N25" s="30">
        <f>PRODUCT(N21)</f>
        <v>0.57314148681055155</v>
      </c>
      <c r="O25" s="25">
        <f>PRODUCT(O21)</f>
        <v>417</v>
      </c>
      <c r="P25" s="46" t="s">
        <v>31</v>
      </c>
      <c r="Q25" s="47"/>
      <c r="R25" s="47"/>
      <c r="S25" s="48" t="s">
        <v>61</v>
      </c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9" t="s">
        <v>36</v>
      </c>
      <c r="AE25" s="48"/>
      <c r="AF25" s="48" t="s">
        <v>65</v>
      </c>
      <c r="AG25" s="48"/>
      <c r="AH25" s="48"/>
      <c r="AI25" s="48"/>
      <c r="AJ25" s="49"/>
      <c r="AK25" s="50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51" t="s">
        <v>16</v>
      </c>
      <c r="C26" s="52"/>
      <c r="D26" s="53"/>
      <c r="E26" s="27"/>
      <c r="F26" s="27"/>
      <c r="G26" s="27"/>
      <c r="H26" s="27"/>
      <c r="I26" s="27"/>
      <c r="J26" s="1"/>
      <c r="K26" s="45"/>
      <c r="L26" s="45"/>
      <c r="M26" s="45"/>
      <c r="N26" s="30"/>
      <c r="O26" s="25"/>
      <c r="P26" s="54" t="s">
        <v>32</v>
      </c>
      <c r="Q26" s="55"/>
      <c r="R26" s="55"/>
      <c r="S26" s="56" t="s">
        <v>62</v>
      </c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7" t="s">
        <v>58</v>
      </c>
      <c r="AE26" s="56"/>
      <c r="AF26" s="56" t="s">
        <v>66</v>
      </c>
      <c r="AG26" s="56"/>
      <c r="AH26" s="56"/>
      <c r="AI26" s="56"/>
      <c r="AJ26" s="57"/>
      <c r="AK26" s="58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59" t="s">
        <v>17</v>
      </c>
      <c r="C27" s="60"/>
      <c r="D27" s="61"/>
      <c r="E27" s="28">
        <f>PRODUCT(Z21)</f>
        <v>8</v>
      </c>
      <c r="F27" s="28">
        <f>PRODUCT(AA21)</f>
        <v>0</v>
      </c>
      <c r="G27" s="28">
        <f>PRODUCT(AB21)</f>
        <v>7</v>
      </c>
      <c r="H27" s="28">
        <f>PRODUCT(AC21)</f>
        <v>11</v>
      </c>
      <c r="I27" s="28"/>
      <c r="J27" s="1"/>
      <c r="K27" s="62">
        <f>PRODUCT((F27+G27)/E27)</f>
        <v>0.875</v>
      </c>
      <c r="L27" s="62">
        <f>PRODUCT(H27/E27)</f>
        <v>1.375</v>
      </c>
      <c r="M27" s="62"/>
      <c r="N27" s="63"/>
      <c r="O27" s="25"/>
      <c r="P27" s="54" t="s">
        <v>33</v>
      </c>
      <c r="Q27" s="55"/>
      <c r="R27" s="55"/>
      <c r="S27" s="56" t="s">
        <v>63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7" t="s">
        <v>59</v>
      </c>
      <c r="AE27" s="56"/>
      <c r="AF27" s="56" t="s">
        <v>67</v>
      </c>
      <c r="AG27" s="56"/>
      <c r="AH27" s="56"/>
      <c r="AI27" s="56"/>
      <c r="AJ27" s="57"/>
      <c r="AK27" s="58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64" t="s">
        <v>18</v>
      </c>
      <c r="C28" s="65"/>
      <c r="D28" s="66"/>
      <c r="E28" s="19">
        <f>SUM(E25:E27)</f>
        <v>134</v>
      </c>
      <c r="F28" s="19">
        <f>SUM(F25:F27)</f>
        <v>4</v>
      </c>
      <c r="G28" s="19">
        <f>SUM(G25:G27)</f>
        <v>100</v>
      </c>
      <c r="H28" s="19">
        <f>SUM(H25:H27)</f>
        <v>105</v>
      </c>
      <c r="I28" s="19">
        <f>SUM(I25:I27)</f>
        <v>278</v>
      </c>
      <c r="J28" s="1"/>
      <c r="K28" s="67">
        <f>PRODUCT((F28+G28)/E28)</f>
        <v>0.77611940298507465</v>
      </c>
      <c r="L28" s="67">
        <f>PRODUCT(H28/E28)</f>
        <v>0.78358208955223885</v>
      </c>
      <c r="M28" s="67">
        <v>2.4</v>
      </c>
      <c r="N28" s="31">
        <v>0.57299999999999995</v>
      </c>
      <c r="O28" s="25">
        <f>SUM(O25:O27)</f>
        <v>417</v>
      </c>
      <c r="P28" s="68" t="s">
        <v>34</v>
      </c>
      <c r="Q28" s="69"/>
      <c r="R28" s="69"/>
      <c r="S28" s="70" t="s">
        <v>64</v>
      </c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1" t="s">
        <v>60</v>
      </c>
      <c r="AE28" s="70"/>
      <c r="AF28" s="70" t="s">
        <v>68</v>
      </c>
      <c r="AG28" s="70"/>
      <c r="AH28" s="70"/>
      <c r="AI28" s="70"/>
      <c r="AJ28" s="71"/>
      <c r="AK28" s="72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36"/>
      <c r="C29" s="36"/>
      <c r="D29" s="36"/>
      <c r="E29" s="36"/>
      <c r="F29" s="36"/>
      <c r="G29" s="36"/>
      <c r="H29" s="36"/>
      <c r="I29" s="36"/>
      <c r="J29" s="1"/>
      <c r="K29" s="36"/>
      <c r="L29" s="36"/>
      <c r="M29" s="36"/>
      <c r="N29" s="35"/>
      <c r="O29" s="25"/>
      <c r="P29" s="1"/>
      <c r="Q29" s="38"/>
      <c r="R29" s="1"/>
      <c r="S29" s="1"/>
      <c r="T29" s="25"/>
      <c r="U29" s="25"/>
      <c r="V29" s="73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 t="s">
        <v>37</v>
      </c>
      <c r="C30" s="1"/>
      <c r="D30" s="1" t="s">
        <v>56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 t="s">
        <v>57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75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7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7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25"/>
      <c r="AH36" s="25"/>
      <c r="AI36" s="25"/>
      <c r="AJ36" s="25"/>
      <c r="AK36" s="25"/>
      <c r="AL36" s="24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/>
      <c r="AF37" s="25"/>
      <c r="AG37" s="25"/>
      <c r="AH37" s="25"/>
      <c r="AI37" s="25"/>
      <c r="AJ37" s="25"/>
      <c r="AK37" s="25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5"/>
      <c r="T41" s="25"/>
      <c r="U41" s="1"/>
      <c r="V41" s="38"/>
      <c r="W41" s="1"/>
      <c r="X41" s="1"/>
      <c r="Y41" s="25"/>
      <c r="Z41" s="25"/>
      <c r="AA41" s="73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  <c r="AM41" s="75"/>
      <c r="AN41" s="75"/>
      <c r="AO41" s="75"/>
      <c r="AP41" s="75"/>
      <c r="AQ41" s="75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5"/>
      <c r="T42" s="25"/>
      <c r="U42" s="1"/>
      <c r="V42" s="38"/>
      <c r="W42" s="1"/>
      <c r="X42" s="1"/>
      <c r="Y42" s="25"/>
      <c r="Z42" s="25"/>
      <c r="AA42" s="73"/>
      <c r="AB42" s="73"/>
      <c r="AC42" s="25"/>
      <c r="AD42" s="25"/>
      <c r="AE42" s="25"/>
      <c r="AF42" s="25"/>
      <c r="AG42" s="25"/>
      <c r="AH42" s="25"/>
      <c r="AI42" s="25"/>
      <c r="AJ42" s="25"/>
      <c r="AK42" s="25"/>
      <c r="AL42" s="9"/>
      <c r="AM42" s="75"/>
      <c r="AN42" s="75"/>
      <c r="AO42" s="75"/>
      <c r="AP42" s="75"/>
      <c r="AQ42" s="75"/>
    </row>
    <row r="43" spans="1:43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73"/>
      <c r="AC43" s="25"/>
      <c r="AD43" s="25"/>
      <c r="AE43" s="25"/>
      <c r="AF43" s="25"/>
      <c r="AG43" s="25"/>
      <c r="AH43" s="25"/>
      <c r="AI43" s="25"/>
      <c r="AJ43" s="25"/>
      <c r="AK43" s="25"/>
      <c r="AL43" s="9"/>
    </row>
    <row r="44" spans="1:43" ht="15" customHeight="1" x14ac:dyDescent="0.25">
      <c r="A44" s="7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73"/>
      <c r="AC44" s="25"/>
      <c r="AD44" s="25"/>
      <c r="AE44" s="25"/>
      <c r="AF44" s="25"/>
      <c r="AG44" s="25"/>
      <c r="AH44" s="25"/>
      <c r="AI44" s="25"/>
      <c r="AJ44" s="25"/>
      <c r="AK44" s="25"/>
      <c r="AL44" s="9"/>
    </row>
    <row r="45" spans="1:43" ht="15" customHeight="1" x14ac:dyDescent="0.25">
      <c r="A45" s="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9"/>
    </row>
    <row r="46" spans="1:43" ht="15" customHeight="1" x14ac:dyDescent="0.25">
      <c r="A46" s="76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35"/>
      <c r="O46" s="25"/>
      <c r="P46" s="25"/>
      <c r="Q46" s="25"/>
      <c r="R46" s="25"/>
      <c r="S46" s="25"/>
      <c r="T46" s="25"/>
      <c r="U46" s="1"/>
      <c r="V46" s="38"/>
      <c r="W46" s="1"/>
      <c r="X46" s="25"/>
      <c r="Y46" s="25"/>
      <c r="Z46" s="25"/>
      <c r="AA46" s="25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9"/>
    </row>
    <row r="47" spans="1:43" ht="15" customHeight="1" x14ac:dyDescent="0.25">
      <c r="A47" s="7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73"/>
      <c r="AC47" s="25"/>
      <c r="AD47" s="25"/>
      <c r="AE47" s="25"/>
      <c r="AF47" s="25"/>
      <c r="AG47" s="25"/>
      <c r="AH47" s="25"/>
      <c r="AI47" s="25"/>
      <c r="AJ47" s="25"/>
      <c r="AK47" s="25"/>
      <c r="AL47" s="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9"/>
      <c r="Q49" s="9"/>
      <c r="R49" s="9"/>
      <c r="S49" s="1"/>
      <c r="T49" s="25"/>
      <c r="U49" s="1"/>
      <c r="V49" s="38"/>
      <c r="W49" s="1"/>
      <c r="X49" s="1"/>
      <c r="Y49" s="25"/>
      <c r="Z49" s="25"/>
      <c r="AA49" s="73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38"/>
      <c r="W50" s="1"/>
      <c r="X50" s="1"/>
      <c r="Y50" s="25"/>
      <c r="Z50" s="25"/>
      <c r="AA50" s="73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38"/>
      <c r="W51" s="1"/>
      <c r="X51" s="1"/>
      <c r="Y51" s="25"/>
      <c r="Z51" s="25"/>
      <c r="AA51" s="73"/>
      <c r="AB51" s="1"/>
      <c r="AC51" s="1"/>
      <c r="AD51" s="1"/>
      <c r="AE51" s="1"/>
      <c r="AF51" s="1"/>
      <c r="AG51" s="1"/>
      <c r="AH51" s="1"/>
      <c r="AI51" s="1"/>
      <c r="AJ51" s="1"/>
      <c r="AK51" s="39"/>
    </row>
    <row r="52" spans="2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9"/>
      <c r="Q52" s="9"/>
      <c r="R52" s="9"/>
      <c r="S52" s="1"/>
      <c r="T52" s="25"/>
      <c r="U52" s="1"/>
      <c r="V52" s="38"/>
      <c r="W52" s="1"/>
      <c r="X52" s="1"/>
      <c r="Y52" s="25"/>
      <c r="Z52" s="25"/>
      <c r="AA52" s="73"/>
      <c r="AB52" s="1"/>
      <c r="AC52" s="1"/>
      <c r="AD52" s="1"/>
      <c r="AE52" s="1"/>
      <c r="AF52" s="1"/>
      <c r="AG52" s="1"/>
      <c r="AH52" s="1"/>
      <c r="AI52" s="1"/>
      <c r="AJ52" s="1"/>
      <c r="AK52" s="39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2019-02-02T14:31:14Z</dcterms:modified>
</cp:coreProperties>
</file>